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1"/>
  </bookViews>
  <sheets>
    <sheet name="ประมาณการรับ" sheetId="1" r:id="rId1"/>
    <sheet name="แผนกิจกรรมโครงการ" sheetId="2" r:id="rId2"/>
  </sheets>
  <definedNames>
    <definedName name="_xlnm.Print_Titles" localSheetId="1">'แผนกิจกรรมโครงการ'!$2:$3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<sst xmlns="http://schemas.openxmlformats.org/spreadsheetml/2006/main" count="112" uniqueCount="65">
  <si>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</si>
  <si>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</si>
  <si>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</si>
  <si>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</si>
  <si>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</si>
  <si>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</si>
  <si>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</si>
  <si>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</si>
  <si>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</si>
  <si>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</si>
  <si>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</si>
  <si>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</si>
  <si>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</si>
  <si>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</si>
  <si>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</si>
  <si>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</si>
  <si>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</si>
  <si>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</si>
  <si>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</si>
  <si>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</si>
  <si>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</si>
  <si>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</si>
  <si>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(50%)</t>
  </si>
  <si>
    <t>จัดสรรให้สาขาวิชา (50%)</t>
  </si>
  <si>
    <t>สนับสนุนการดำเนินงานของคณะฯ ตามตัวดัชนีชี้วัด 
แผน 11</t>
  </si>
  <si>
    <t>ภาค2/2556</t>
  </si>
  <si>
    <t>ภาค1/2557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</si>
  <si>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</si>
  <si>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</si>
  <si>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</si>
  <si>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</t>
    </r>
    <r>
      <rPr>
        <b/>
        <u val="single"/>
        <sz val="12"/>
        <rFont val="Browallia New"/>
        <family val="2"/>
      </rPr>
      <t>สาขาวิชาการพยาบาลอาชีวอนามัย ภาคปกติ</t>
    </r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</si>
  <si>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</si>
  <si>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</si>
  <si>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</si>
  <si>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</si>
  <si>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นักศึกษาชั้นปีที่ 1 (รหัส 56)</t>
  </si>
  <si>
    <t>นักศึกษาชั้นปีที่ 2 (รหัส 56)</t>
  </si>
  <si>
    <t>นักศึกษาชั้นปีที่ 1 (รหัส 57  จำนวนรับตามแผน)</t>
  </si>
  <si>
    <t>นักศึกษาชั้นปีที่ 2 (รหัส 55)</t>
  </si>
  <si>
    <t>นักศึกษาชั้นปีที่ 3 (รหัส 55)</t>
  </si>
  <si>
    <t xml:space="preserve">   1.1 สัมมนาการจัดการเรียนการสอนและประเมินผล                 ของสาขาฯ</t>
  </si>
  <si>
    <t>1 โครงการ</t>
  </si>
  <si>
    <t xml:space="preserve">คณะกรรมการบริหารหลักสูตรและคณาจารย์ผู้สอนในสาขาฯ </t>
  </si>
  <si>
    <t>เม.ย.-พ.ค. 57</t>
  </si>
  <si>
    <t xml:space="preserve">   1.2 การเชิญอาจารย์พิเศษ</t>
  </si>
  <si>
    <t>นักศึกษาสาขาฯ ชั้นปีที่ 1&amp;2         (รุ่นที่ 11&amp;12)</t>
  </si>
  <si>
    <t>ม.ค.-พ.ค. 57</t>
  </si>
  <si>
    <t xml:space="preserve">   2.1 โครงการพัฒนาหัวข้อโครงร่างวิทยานิพนธ์</t>
  </si>
  <si>
    <t xml:space="preserve">นักศึกษาสาขาฯ ชั้นปีที่ 1 (รุ่นที่ 12) </t>
  </si>
  <si>
    <t>พ.ค.-ก.ค. 57</t>
  </si>
  <si>
    <t xml:space="preserve">   2.2 โครงการพัฒนาทักษะด้านการคิด อ่านและเขียน
        สำหรับพัฒนาบทความวิชาการ</t>
  </si>
  <si>
    <t>พ.ย. 56-มค. 57</t>
  </si>
  <si>
    <t xml:space="preserve">   2.3 โครงการพัฒนาโครงร่างวิทยานิพนธ์</t>
  </si>
  <si>
    <t xml:space="preserve">นักศึกษาสาขาฯ ชั้นปีที่ 2 (รุ่นที่ 11) </t>
  </si>
  <si>
    <t xml:space="preserve">   2.4 สนับสนุนการเข้าร่วมประชุมวิชาการ/นำเสนอผลงาน
       วิจัยทั้งในประเทศและต่างประเทศ</t>
  </si>
  <si>
    <t>นักศึกษาสาขาฯ ทุกชั้นปี</t>
  </si>
  <si>
    <t>ต.ค. 56-ก.ย.57</t>
  </si>
  <si>
    <t xml:space="preserve">   2.5 โครงการพัฒนานักศึกษา: สานสัมพันธ์ อาจารย์               นักศึกษาและเตรียมพร้อมสู่การเรียนระดับบัณฑิตศึกษา</t>
  </si>
  <si>
    <t xml:space="preserve">คณะกรรมการบริหารหลักสูตรคณาจารย์ผู้สอนในสาขาฯ และ นักศึกษาสาขาฯ (รุ่นที่ 13 และรุ่นพี่) </t>
  </si>
  <si>
    <t xml:space="preserve">ส.ค.-ก.ย. 57 </t>
  </si>
  <si>
    <t xml:space="preserve">   3.1 โครงการศึกษาดูงานของคณาจารย์และเจ้าหน้าที่ที่   
        เกี่ยวข้องสาขาฯ </t>
  </si>
  <si>
    <t xml:space="preserve">คณาจารย์ผู้สอนในสาขาฯ และเจ้าหน้าที่เกี่ยวข้องสาขาฯ  </t>
  </si>
  <si>
    <t xml:space="preserve">คณาจารย์ผู้สอนในสาขาฯ </t>
  </si>
  <si>
    <t xml:space="preserve">   4.1 สนับสนุนค่าถ่ายเอกสารคณาจารย์ผู้สอนในสาขาฯ</t>
  </si>
  <si>
    <r>
      <t xml:space="preserve">           7.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สาขาวิชาการพยาบาลอาชีวอนามัย ภาคปกติ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</si>
</sst>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b/>
      <u val="single"/>
      <sz val="12"/>
      <name val="Browall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7" fontId="3" fillId="0" borderId="12" xfId="42" applyNumberFormat="1" applyFont="1" applyBorder="1" applyAlignment="1">
      <alignment/>
    </xf>
    <xf numFmtId="187" fontId="3" fillId="0" borderId="10" xfId="42" applyNumberFormat="1" applyFont="1" applyBorder="1" applyAlignment="1">
      <alignment/>
    </xf>
    <xf numFmtId="187" fontId="3" fillId="0" borderId="0" xfId="42" applyNumberFormat="1" applyFont="1" applyBorder="1" applyAlignment="1">
      <alignment/>
    </xf>
    <xf numFmtId="187" fontId="3" fillId="0" borderId="11" xfId="42" applyNumberFormat="1" applyFont="1" applyBorder="1" applyAlignment="1">
      <alignment/>
    </xf>
    <xf numFmtId="187" fontId="3" fillId="0" borderId="0" xfId="42" applyNumberFormat="1" applyFont="1" applyBorder="1" applyAlignment="1">
      <alignment horizontal="center"/>
    </xf>
    <xf numFmtId="187" fontId="2" fillId="0" borderId="14" xfId="42" applyNumberFormat="1" applyFont="1" applyBorder="1" applyAlignment="1">
      <alignment horizontal="center"/>
    </xf>
    <xf numFmtId="187" fontId="3" fillId="0" borderId="12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3" fillId="0" borderId="0" xfId="42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7" fontId="3" fillId="0" borderId="0" xfId="42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/>
    </xf>
    <xf numFmtId="0" fontId="6" fillId="0" borderId="12" xfId="0" applyFont="1" applyBorder="1" applyAlignment="1">
      <alignment vertical="top"/>
    </xf>
    <xf numFmtId="9" fontId="7" fillId="0" borderId="12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 quotePrefix="1">
      <alignment horizontal="left" vertical="top"/>
    </xf>
    <xf numFmtId="3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3" fontId="7" fillId="0" borderId="12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3" fontId="7" fillId="0" borderId="11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 quotePrefix="1">
      <alignment horizontal="left" vertical="top" wrapText="1"/>
    </xf>
    <xf numFmtId="17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center" vertical="top" wrapText="1"/>
    </xf>
    <xf numFmtId="17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3" fontId="7" fillId="0" borderId="20" xfId="0" applyNumberFormat="1" applyFont="1" applyBorder="1" applyAlignment="1">
      <alignment vertical="top"/>
    </xf>
    <xf numFmtId="3" fontId="6" fillId="33" borderId="13" xfId="0" applyNumberFormat="1" applyFont="1" applyFill="1" applyBorder="1" applyAlignment="1">
      <alignment vertical="top"/>
    </xf>
    <xf numFmtId="3" fontId="7" fillId="0" borderId="13" xfId="0" applyNumberFormat="1" applyFont="1" applyBorder="1" applyAlignment="1">
      <alignment horizontal="left" vertical="top"/>
    </xf>
    <xf numFmtId="3" fontId="6" fillId="36" borderId="20" xfId="0" applyNumberFormat="1" applyFont="1" applyFill="1" applyBorder="1" applyAlignment="1">
      <alignment vertical="top"/>
    </xf>
    <xf numFmtId="3" fontId="7" fillId="0" borderId="10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9" xfId="0" applyNumberFormat="1" applyFont="1" applyBorder="1" applyAlignment="1">
      <alignment vertical="top"/>
    </xf>
    <xf numFmtId="17" fontId="7" fillId="0" borderId="12" xfId="0" applyNumberFormat="1" applyFont="1" applyBorder="1" applyAlignment="1" quotePrefix="1">
      <alignment horizontal="center" vertical="top"/>
    </xf>
    <xf numFmtId="3" fontId="6" fillId="36" borderId="13" xfId="0" applyNumberFormat="1" applyFont="1" applyFill="1" applyBorder="1" applyAlignment="1">
      <alignment vertical="top"/>
    </xf>
    <xf numFmtId="0" fontId="6" fillId="34" borderId="13" xfId="0" applyFont="1" applyFill="1" applyBorder="1" applyAlignment="1">
      <alignment horizontal="center" vertical="top"/>
    </xf>
    <xf numFmtId="9" fontId="6" fillId="34" borderId="13" xfId="0" applyNumberFormat="1" applyFont="1" applyFill="1" applyBorder="1" applyAlignment="1">
      <alignment horizontal="center" vertical="top"/>
    </xf>
    <xf numFmtId="3" fontId="6" fillId="34" borderId="13" xfId="0" applyNumberFormat="1" applyFont="1" applyFill="1" applyBorder="1" applyAlignment="1">
      <alignment horizontal="center" vertical="top"/>
    </xf>
    <xf numFmtId="4" fontId="6" fillId="34" borderId="13" xfId="0" applyNumberFormat="1" applyFont="1" applyFill="1" applyBorder="1" applyAlignment="1">
      <alignment horizontal="center" vertical="top"/>
    </xf>
    <xf numFmtId="3" fontId="6" fillId="34" borderId="13" xfId="0" applyNumberFormat="1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34" borderId="15" xfId="42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7109375" style="1" customWidth="1"/>
    <col min="2" max="2" width="5.00390625" style="1" customWidth="1"/>
    <col min="3" max="3" width="5.7109375" style="1" customWidth="1"/>
    <col min="4" max="4" width="6.281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4.8515625" style="1" customWidth="1"/>
    <col min="9" max="9" width="5.421875" style="1" customWidth="1"/>
    <col min="10" max="10" width="6.28125" style="1" customWidth="1"/>
    <col min="11" max="11" width="5.57421875" style="1" customWidth="1"/>
    <col min="12" max="12" width="9.8515625" style="1" customWidth="1"/>
    <col min="13" max="13" width="8.421875" style="1" customWidth="1"/>
    <col min="14" max="14" width="5.421875" style="1" customWidth="1"/>
    <col min="15" max="15" width="6.00390625" style="1" customWidth="1"/>
    <col min="16" max="16" width="6.7109375" style="1" customWidth="1"/>
    <col min="17" max="17" width="5.7109375" style="1" customWidth="1"/>
    <col min="18" max="18" width="10.28125" style="1" customWidth="1"/>
    <col min="19" max="16384" width="9.140625" style="1" customWidth="1"/>
  </cols>
  <sheetData>
    <row r="1" spans="1:18" ht="2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6" ht="21">
      <c r="A2" s="34" t="s">
        <v>31</v>
      </c>
      <c r="B2" s="34"/>
      <c r="C2" s="34"/>
      <c r="D2" s="34"/>
      <c r="E2" s="34"/>
      <c r="F2" s="34"/>
    </row>
    <row r="3" spans="1:6" ht="21">
      <c r="A3" s="35" t="s">
        <v>0</v>
      </c>
      <c r="B3" s="35"/>
      <c r="C3" s="35"/>
      <c r="D3" s="35"/>
      <c r="E3" s="35"/>
      <c r="F3" s="35"/>
    </row>
    <row r="5" spans="1:18" ht="21">
      <c r="A5" s="90" t="s">
        <v>32</v>
      </c>
      <c r="B5" s="91"/>
      <c r="C5" s="91"/>
      <c r="D5" s="91"/>
      <c r="E5" s="91"/>
      <c r="F5" s="92"/>
      <c r="G5" s="90" t="s">
        <v>33</v>
      </c>
      <c r="H5" s="91"/>
      <c r="I5" s="91"/>
      <c r="J5" s="91"/>
      <c r="K5" s="91"/>
      <c r="L5" s="92"/>
      <c r="M5" s="90" t="s">
        <v>34</v>
      </c>
      <c r="N5" s="91"/>
      <c r="O5" s="91"/>
      <c r="P5" s="91"/>
      <c r="Q5" s="91"/>
      <c r="R5" s="92"/>
    </row>
    <row r="6" spans="1:18" ht="21">
      <c r="A6" s="90" t="s">
        <v>1</v>
      </c>
      <c r="B6" s="91"/>
      <c r="C6" s="91"/>
      <c r="D6" s="91"/>
      <c r="E6" s="92"/>
      <c r="F6" s="9" t="s">
        <v>2</v>
      </c>
      <c r="G6" s="90" t="s">
        <v>1</v>
      </c>
      <c r="H6" s="91"/>
      <c r="I6" s="91"/>
      <c r="J6" s="91"/>
      <c r="K6" s="92"/>
      <c r="L6" s="9" t="s">
        <v>2</v>
      </c>
      <c r="M6" s="90" t="s">
        <v>1</v>
      </c>
      <c r="N6" s="91"/>
      <c r="O6" s="91"/>
      <c r="P6" s="91"/>
      <c r="Q6" s="92"/>
      <c r="R6" s="9" t="s">
        <v>2</v>
      </c>
    </row>
    <row r="7" spans="1:18" ht="20.25">
      <c r="A7" s="6"/>
      <c r="B7" s="3"/>
      <c r="C7" s="3"/>
      <c r="D7" s="3"/>
      <c r="E7" s="4"/>
      <c r="F7" s="7"/>
      <c r="G7" s="3"/>
      <c r="H7" s="3"/>
      <c r="I7" s="3"/>
      <c r="J7" s="3"/>
      <c r="K7" s="4"/>
      <c r="L7" s="7"/>
      <c r="M7" s="3"/>
      <c r="N7" s="3"/>
      <c r="O7" s="3"/>
      <c r="P7" s="3"/>
      <c r="Q7" s="4"/>
      <c r="R7" s="7"/>
    </row>
    <row r="8" spans="1:18" ht="21">
      <c r="A8" s="2" t="s">
        <v>35</v>
      </c>
      <c r="B8" s="3"/>
      <c r="C8" s="3"/>
      <c r="D8" s="3"/>
      <c r="E8" s="4"/>
      <c r="F8" s="8"/>
      <c r="G8" s="2" t="s">
        <v>35</v>
      </c>
      <c r="H8" s="3"/>
      <c r="I8" s="3"/>
      <c r="J8" s="3"/>
      <c r="K8" s="4"/>
      <c r="L8" s="8"/>
      <c r="M8" s="2" t="s">
        <v>37</v>
      </c>
      <c r="N8" s="3"/>
      <c r="O8" s="3"/>
      <c r="P8" s="3"/>
      <c r="Q8" s="4"/>
      <c r="R8" s="8"/>
    </row>
    <row r="9" spans="1:18" ht="20.25">
      <c r="A9" s="5" t="s">
        <v>4</v>
      </c>
      <c r="B9" s="22">
        <v>6</v>
      </c>
      <c r="C9" s="3" t="s">
        <v>6</v>
      </c>
      <c r="D9" s="15">
        <v>5000</v>
      </c>
      <c r="E9" s="4" t="s">
        <v>5</v>
      </c>
      <c r="F9" s="11">
        <f>B9*D9</f>
        <v>30000</v>
      </c>
      <c r="G9" s="5" t="s">
        <v>4</v>
      </c>
      <c r="H9" s="22">
        <v>0</v>
      </c>
      <c r="I9" s="3" t="s">
        <v>6</v>
      </c>
      <c r="J9" s="15">
        <v>2000</v>
      </c>
      <c r="K9" s="4" t="s">
        <v>5</v>
      </c>
      <c r="L9" s="11">
        <f>H9*J9</f>
        <v>0</v>
      </c>
      <c r="M9" s="5" t="s">
        <v>4</v>
      </c>
      <c r="N9" s="36">
        <v>20</v>
      </c>
      <c r="O9" s="3" t="s">
        <v>6</v>
      </c>
      <c r="P9" s="15">
        <v>5000</v>
      </c>
      <c r="Q9" s="4" t="s">
        <v>5</v>
      </c>
      <c r="R9" s="11">
        <f>N9*P9</f>
        <v>100000</v>
      </c>
    </row>
    <row r="10" spans="1:18" ht="20.25">
      <c r="A10" s="6"/>
      <c r="B10" s="3"/>
      <c r="C10" s="3"/>
      <c r="D10" s="13"/>
      <c r="E10" s="4"/>
      <c r="F10" s="11"/>
      <c r="G10" s="6"/>
      <c r="H10" s="3"/>
      <c r="I10" s="3"/>
      <c r="J10" s="13"/>
      <c r="K10" s="4"/>
      <c r="L10" s="11"/>
      <c r="M10" s="6"/>
      <c r="N10" s="3"/>
      <c r="O10" s="3"/>
      <c r="P10" s="13"/>
      <c r="Q10" s="4"/>
      <c r="R10" s="11"/>
    </row>
    <row r="11" spans="1:18" ht="21">
      <c r="A11" s="2" t="s">
        <v>38</v>
      </c>
      <c r="B11" s="3"/>
      <c r="C11" s="3"/>
      <c r="D11" s="13"/>
      <c r="E11" s="4"/>
      <c r="F11" s="11"/>
      <c r="G11" s="2"/>
      <c r="H11" s="3"/>
      <c r="I11" s="3"/>
      <c r="J11" s="13"/>
      <c r="K11" s="4"/>
      <c r="L11" s="11"/>
      <c r="M11" s="2" t="s">
        <v>36</v>
      </c>
      <c r="N11" s="3"/>
      <c r="O11" s="3"/>
      <c r="P11" s="13"/>
      <c r="Q11" s="4"/>
      <c r="R11" s="11"/>
    </row>
    <row r="12" spans="1:18" ht="20.25">
      <c r="A12" s="5" t="s">
        <v>4</v>
      </c>
      <c r="B12" s="22">
        <v>9</v>
      </c>
      <c r="C12" s="3" t="s">
        <v>6</v>
      </c>
      <c r="D12" s="15">
        <v>5000</v>
      </c>
      <c r="E12" s="4" t="s">
        <v>5</v>
      </c>
      <c r="F12" s="11">
        <f>B12*D12</f>
        <v>45000</v>
      </c>
      <c r="G12" s="5"/>
      <c r="H12" s="29"/>
      <c r="I12" s="3"/>
      <c r="J12" s="15"/>
      <c r="K12" s="4"/>
      <c r="L12" s="11"/>
      <c r="M12" s="5" t="s">
        <v>4</v>
      </c>
      <c r="N12" s="31">
        <v>6</v>
      </c>
      <c r="O12" s="3" t="s">
        <v>6</v>
      </c>
      <c r="P12" s="15">
        <v>5000</v>
      </c>
      <c r="Q12" s="4" t="s">
        <v>5</v>
      </c>
      <c r="R12" s="11">
        <f>N12*P12</f>
        <v>30000</v>
      </c>
    </row>
    <row r="13" spans="1:18" ht="20.25">
      <c r="A13" s="6"/>
      <c r="B13" s="3"/>
      <c r="C13" s="3"/>
      <c r="D13" s="3"/>
      <c r="E13" s="4"/>
      <c r="F13" s="12"/>
      <c r="G13" s="6"/>
      <c r="H13" s="3"/>
      <c r="I13" s="3"/>
      <c r="J13" s="3"/>
      <c r="K13" s="4"/>
      <c r="L13" s="14"/>
      <c r="M13" s="6"/>
      <c r="N13" s="3"/>
      <c r="O13" s="3"/>
      <c r="P13" s="13"/>
      <c r="Q13" s="4"/>
      <c r="R13" s="11"/>
    </row>
    <row r="14" spans="1:18" ht="21">
      <c r="A14" s="2"/>
      <c r="B14" s="3"/>
      <c r="C14" s="3"/>
      <c r="D14" s="13"/>
      <c r="E14" s="4"/>
      <c r="F14" s="12"/>
      <c r="G14" s="2"/>
      <c r="H14" s="26"/>
      <c r="I14" s="26"/>
      <c r="J14" s="27"/>
      <c r="K14" s="28"/>
      <c r="L14" s="13"/>
      <c r="M14" s="2" t="s">
        <v>39</v>
      </c>
      <c r="N14" s="3"/>
      <c r="O14" s="3"/>
      <c r="P14" s="13"/>
      <c r="Q14" s="4"/>
      <c r="R14" s="11"/>
    </row>
    <row r="15" spans="1:18" ht="20.25">
      <c r="A15" s="5"/>
      <c r="B15" s="29"/>
      <c r="C15" s="3"/>
      <c r="D15" s="15"/>
      <c r="E15" s="4"/>
      <c r="F15" s="12"/>
      <c r="G15" s="5"/>
      <c r="H15" s="29"/>
      <c r="I15" s="26"/>
      <c r="J15" s="30"/>
      <c r="K15" s="28"/>
      <c r="L15" s="13"/>
      <c r="M15" s="5" t="s">
        <v>4</v>
      </c>
      <c r="N15" s="22">
        <v>9</v>
      </c>
      <c r="O15" s="3" t="s">
        <v>6</v>
      </c>
      <c r="P15" s="15">
        <v>5000</v>
      </c>
      <c r="Q15" s="4" t="s">
        <v>5</v>
      </c>
      <c r="R15" s="11">
        <f>N15*P15</f>
        <v>45000</v>
      </c>
    </row>
    <row r="16" spans="1:18" ht="20.25">
      <c r="A16" s="6"/>
      <c r="B16" s="3"/>
      <c r="C16" s="3"/>
      <c r="D16" s="3"/>
      <c r="E16" s="4"/>
      <c r="F16" s="13"/>
      <c r="G16" s="6"/>
      <c r="H16" s="3"/>
      <c r="I16" s="3"/>
      <c r="J16" s="3"/>
      <c r="K16" s="4"/>
      <c r="L16" s="13"/>
      <c r="M16" s="5"/>
      <c r="N16" s="10"/>
      <c r="O16" s="3"/>
      <c r="P16" s="10"/>
      <c r="Q16" s="4"/>
      <c r="R16" s="11"/>
    </row>
    <row r="17" spans="1:18" ht="20.25">
      <c r="A17" s="77" t="s">
        <v>3</v>
      </c>
      <c r="B17" s="78"/>
      <c r="C17" s="78"/>
      <c r="D17" s="78"/>
      <c r="E17" s="79"/>
      <c r="F17" s="15">
        <f>SUM(F9:F16)</f>
        <v>75000</v>
      </c>
      <c r="G17" s="77" t="s">
        <v>3</v>
      </c>
      <c r="H17" s="78"/>
      <c r="I17" s="78"/>
      <c r="J17" s="78"/>
      <c r="K17" s="79"/>
      <c r="L17" s="17">
        <f>SUM(L9:L16)</f>
        <v>0</v>
      </c>
      <c r="M17" s="77" t="s">
        <v>3</v>
      </c>
      <c r="N17" s="78"/>
      <c r="O17" s="78"/>
      <c r="P17" s="78"/>
      <c r="Q17" s="79"/>
      <c r="R17" s="17">
        <f>SUM(R9:R16)</f>
        <v>175000</v>
      </c>
    </row>
    <row r="18" spans="1:18" ht="20.25">
      <c r="A18" s="80" t="s">
        <v>7</v>
      </c>
      <c r="B18" s="81"/>
      <c r="C18" s="81"/>
      <c r="D18" s="81"/>
      <c r="E18" s="81"/>
      <c r="F18" s="17">
        <f>F17*0.1</f>
        <v>7500</v>
      </c>
      <c r="G18" s="81" t="s">
        <v>7</v>
      </c>
      <c r="H18" s="81"/>
      <c r="I18" s="81"/>
      <c r="J18" s="81"/>
      <c r="K18" s="81"/>
      <c r="L18" s="17">
        <f>L17*0.1</f>
        <v>0</v>
      </c>
      <c r="M18" s="81" t="s">
        <v>7</v>
      </c>
      <c r="N18" s="81"/>
      <c r="O18" s="81"/>
      <c r="P18" s="81"/>
      <c r="Q18" s="81"/>
      <c r="R18" s="17">
        <f>R17*0.1</f>
        <v>17500</v>
      </c>
    </row>
    <row r="19" spans="1:18" ht="20.25">
      <c r="A19" s="80" t="s">
        <v>21</v>
      </c>
      <c r="B19" s="81"/>
      <c r="C19" s="81"/>
      <c r="D19" s="81"/>
      <c r="E19" s="81"/>
      <c r="F19" s="17">
        <f>F17*0.2</f>
        <v>15000</v>
      </c>
      <c r="G19" s="80" t="s">
        <v>21</v>
      </c>
      <c r="H19" s="81"/>
      <c r="I19" s="81"/>
      <c r="J19" s="81"/>
      <c r="K19" s="81"/>
      <c r="L19" s="17">
        <f>L17*0.2</f>
        <v>0</v>
      </c>
      <c r="M19" s="80" t="s">
        <v>21</v>
      </c>
      <c r="N19" s="81"/>
      <c r="O19" s="81"/>
      <c r="P19" s="81"/>
      <c r="Q19" s="81"/>
      <c r="R19" s="17">
        <f>R17*0.2</f>
        <v>35000</v>
      </c>
    </row>
    <row r="20" spans="1:18" ht="21.75" thickBot="1">
      <c r="A20" s="86" t="s">
        <v>8</v>
      </c>
      <c r="B20" s="82"/>
      <c r="C20" s="82"/>
      <c r="D20" s="82"/>
      <c r="E20" s="82"/>
      <c r="F20" s="16">
        <f>F17-(F18+F19)</f>
        <v>52500</v>
      </c>
      <c r="G20" s="82" t="s">
        <v>8</v>
      </c>
      <c r="H20" s="82"/>
      <c r="I20" s="82"/>
      <c r="J20" s="82"/>
      <c r="K20" s="82"/>
      <c r="L20" s="16">
        <f>L17-(L18+L19)</f>
        <v>0</v>
      </c>
      <c r="M20" s="82" t="s">
        <v>8</v>
      </c>
      <c r="N20" s="82"/>
      <c r="O20" s="82"/>
      <c r="P20" s="82"/>
      <c r="Q20" s="82"/>
      <c r="R20" s="16">
        <f>R17-(R18+R19)</f>
        <v>122500</v>
      </c>
    </row>
    <row r="21" spans="1:18" ht="21.75" thickTop="1">
      <c r="A21" s="87" t="s">
        <v>22</v>
      </c>
      <c r="B21" s="88"/>
      <c r="C21" s="88"/>
      <c r="D21" s="88"/>
      <c r="E21" s="88"/>
      <c r="F21" s="18">
        <f>F20/2</f>
        <v>26250</v>
      </c>
      <c r="G21" s="87" t="s">
        <v>22</v>
      </c>
      <c r="H21" s="88"/>
      <c r="I21" s="88"/>
      <c r="J21" s="88"/>
      <c r="K21" s="88"/>
      <c r="L21" s="18">
        <f>L20/2</f>
        <v>0</v>
      </c>
      <c r="M21" s="87" t="s">
        <v>22</v>
      </c>
      <c r="N21" s="88"/>
      <c r="O21" s="88"/>
      <c r="P21" s="88"/>
      <c r="Q21" s="88"/>
      <c r="R21" s="18">
        <f>R20/2</f>
        <v>61250</v>
      </c>
    </row>
    <row r="22" spans="1:18" ht="21">
      <c r="A22" s="87" t="s">
        <v>23</v>
      </c>
      <c r="B22" s="88"/>
      <c r="C22" s="88"/>
      <c r="D22" s="88"/>
      <c r="E22" s="88"/>
      <c r="F22" s="18">
        <f>F20/2</f>
        <v>26250</v>
      </c>
      <c r="G22" s="87" t="s">
        <v>23</v>
      </c>
      <c r="H22" s="88"/>
      <c r="I22" s="88"/>
      <c r="J22" s="88"/>
      <c r="K22" s="88"/>
      <c r="L22" s="18">
        <f>L20/2</f>
        <v>0</v>
      </c>
      <c r="M22" s="87" t="s">
        <v>23</v>
      </c>
      <c r="N22" s="88"/>
      <c r="O22" s="88"/>
      <c r="P22" s="88"/>
      <c r="Q22" s="88"/>
      <c r="R22" s="18">
        <f>R20/2</f>
        <v>61250</v>
      </c>
    </row>
    <row r="23" spans="1:18" ht="21">
      <c r="A23" s="86"/>
      <c r="B23" s="82"/>
      <c r="C23" s="82"/>
      <c r="D23" s="82"/>
      <c r="E23" s="82"/>
      <c r="F23" s="18"/>
      <c r="G23" s="82"/>
      <c r="H23" s="82"/>
      <c r="I23" s="82"/>
      <c r="J23" s="82"/>
      <c r="K23" s="89"/>
      <c r="L23" s="18"/>
      <c r="M23" s="82"/>
      <c r="N23" s="82"/>
      <c r="O23" s="82"/>
      <c r="P23" s="82"/>
      <c r="Q23" s="82"/>
      <c r="R23" s="18"/>
    </row>
    <row r="24" spans="1:18" ht="21">
      <c r="A24" s="84" t="s">
        <v>9</v>
      </c>
      <c r="B24" s="85"/>
      <c r="C24" s="85"/>
      <c r="D24" s="85"/>
      <c r="E24" s="85"/>
      <c r="F24" s="85"/>
      <c r="G24" s="85"/>
      <c r="H24" s="85"/>
      <c r="I24" s="85"/>
      <c r="J24" s="83">
        <f>SUM(F22,L22,R22)</f>
        <v>87500</v>
      </c>
      <c r="K24" s="83"/>
      <c r="L24" s="23" t="s">
        <v>5</v>
      </c>
      <c r="M24" s="24"/>
      <c r="N24" s="24"/>
      <c r="O24" s="24"/>
      <c r="P24" s="24"/>
      <c r="Q24" s="24"/>
      <c r="R24" s="25"/>
    </row>
  </sheetData>
  <sheetProtection/>
  <mergeCells count="30">
    <mergeCell ref="A6:E6"/>
    <mergeCell ref="G6:K6"/>
    <mergeCell ref="M6:Q6"/>
    <mergeCell ref="A5:F5"/>
    <mergeCell ref="A1:R1"/>
    <mergeCell ref="G5:L5"/>
    <mergeCell ref="M5:R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5" right="0.75" top="0.87" bottom="0.55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39.7109375" style="19" customWidth="1"/>
    <col min="2" max="2" width="9.00390625" style="19" customWidth="1"/>
    <col min="3" max="3" width="24.00390625" style="19" customWidth="1"/>
    <col min="4" max="4" width="11.421875" style="19" customWidth="1"/>
    <col min="5" max="5" width="8.7109375" style="21" customWidth="1"/>
    <col min="6" max="6" width="9.140625" style="21" customWidth="1"/>
    <col min="7" max="7" width="8.7109375" style="21" customWidth="1"/>
    <col min="8" max="8" width="9.421875" style="21" customWidth="1"/>
    <col min="9" max="9" width="17.140625" style="19" customWidth="1"/>
    <col min="10" max="16384" width="9.140625" style="19" customWidth="1"/>
  </cols>
  <sheetData>
    <row r="1" spans="1:9" ht="18">
      <c r="A1" s="98" t="s">
        <v>30</v>
      </c>
      <c r="B1" s="98"/>
      <c r="C1" s="98"/>
      <c r="D1" s="98"/>
      <c r="E1" s="98"/>
      <c r="F1" s="98"/>
      <c r="G1" s="98"/>
      <c r="H1" s="98"/>
      <c r="I1" s="98"/>
    </row>
    <row r="2" spans="1:9" s="20" customFormat="1" ht="21" customHeight="1">
      <c r="A2" s="99" t="s">
        <v>10</v>
      </c>
      <c r="B2" s="101" t="s">
        <v>4</v>
      </c>
      <c r="C2" s="101" t="s">
        <v>11</v>
      </c>
      <c r="D2" s="101" t="s">
        <v>12</v>
      </c>
      <c r="E2" s="103" t="s">
        <v>13</v>
      </c>
      <c r="F2" s="104"/>
      <c r="G2" s="105"/>
      <c r="H2" s="106" t="s">
        <v>14</v>
      </c>
      <c r="I2" s="106" t="s">
        <v>24</v>
      </c>
    </row>
    <row r="3" spans="1:9" s="20" customFormat="1" ht="48.75" customHeight="1">
      <c r="A3" s="100"/>
      <c r="B3" s="102"/>
      <c r="C3" s="102"/>
      <c r="D3" s="102"/>
      <c r="E3" s="33" t="s">
        <v>25</v>
      </c>
      <c r="F3" s="32" t="s">
        <v>15</v>
      </c>
      <c r="G3" s="33" t="s">
        <v>26</v>
      </c>
      <c r="H3" s="107"/>
      <c r="I3" s="107"/>
    </row>
    <row r="4" spans="1:9" ht="19.5" customHeight="1">
      <c r="A4" s="37" t="s">
        <v>16</v>
      </c>
      <c r="B4" s="38"/>
      <c r="C4" s="39"/>
      <c r="D4" s="40"/>
      <c r="E4" s="41"/>
      <c r="F4" s="42"/>
      <c r="G4" s="43"/>
      <c r="H4" s="44"/>
      <c r="I4" s="41"/>
    </row>
    <row r="5" spans="1:9" ht="34.5">
      <c r="A5" s="45" t="s">
        <v>40</v>
      </c>
      <c r="B5" s="46" t="s">
        <v>41</v>
      </c>
      <c r="C5" s="47" t="s">
        <v>42</v>
      </c>
      <c r="D5" s="48" t="s">
        <v>43</v>
      </c>
      <c r="E5" s="49"/>
      <c r="F5" s="50">
        <v>15000</v>
      </c>
      <c r="G5" s="51"/>
      <c r="H5" s="49">
        <f>SUM(E5:G5)</f>
        <v>15000</v>
      </c>
      <c r="I5" s="52"/>
    </row>
    <row r="6" spans="1:9" ht="34.5">
      <c r="A6" s="45" t="s">
        <v>44</v>
      </c>
      <c r="B6" s="46" t="s">
        <v>41</v>
      </c>
      <c r="C6" s="47" t="s">
        <v>45</v>
      </c>
      <c r="D6" s="48" t="s">
        <v>46</v>
      </c>
      <c r="E6" s="49">
        <v>6000</v>
      </c>
      <c r="F6" s="50"/>
      <c r="G6" s="51"/>
      <c r="H6" s="49">
        <f>SUM(E6:G6)</f>
        <v>6000</v>
      </c>
      <c r="I6" s="52"/>
    </row>
    <row r="7" spans="1:9" ht="18.75" customHeight="1">
      <c r="A7" s="37" t="s">
        <v>27</v>
      </c>
      <c r="B7" s="38"/>
      <c r="C7" s="53"/>
      <c r="D7" s="54"/>
      <c r="E7" s="44"/>
      <c r="F7" s="42"/>
      <c r="G7" s="43"/>
      <c r="H7" s="49"/>
      <c r="I7" s="52"/>
    </row>
    <row r="8" spans="1:9" ht="17.25">
      <c r="A8" s="55" t="s">
        <v>47</v>
      </c>
      <c r="B8" s="46" t="s">
        <v>41</v>
      </c>
      <c r="C8" s="47" t="s">
        <v>48</v>
      </c>
      <c r="D8" s="56" t="s">
        <v>49</v>
      </c>
      <c r="E8" s="49"/>
      <c r="F8" s="57">
        <v>6000</v>
      </c>
      <c r="G8" s="57"/>
      <c r="H8" s="49">
        <f>SUM(E8:G8)</f>
        <v>6000</v>
      </c>
      <c r="I8" s="52"/>
    </row>
    <row r="9" spans="1:9" ht="34.5">
      <c r="A9" s="55" t="s">
        <v>50</v>
      </c>
      <c r="B9" s="46"/>
      <c r="C9" s="47" t="s">
        <v>48</v>
      </c>
      <c r="D9" s="56" t="s">
        <v>51</v>
      </c>
      <c r="E9" s="49">
        <v>6000</v>
      </c>
      <c r="F9" s="57"/>
      <c r="G9" s="49"/>
      <c r="H9" s="49">
        <f>SUM(E9:G9)</f>
        <v>6000</v>
      </c>
      <c r="I9" s="52"/>
    </row>
    <row r="10" spans="1:9" ht="17.25">
      <c r="A10" s="55" t="s">
        <v>52</v>
      </c>
      <c r="B10" s="46" t="s">
        <v>41</v>
      </c>
      <c r="C10" s="47" t="s">
        <v>53</v>
      </c>
      <c r="D10" s="56" t="s">
        <v>51</v>
      </c>
      <c r="E10" s="49">
        <v>4000</v>
      </c>
      <c r="F10" s="50"/>
      <c r="G10" s="51"/>
      <c r="H10" s="49">
        <f>SUM(E10:G10)</f>
        <v>4000</v>
      </c>
      <c r="I10" s="52"/>
    </row>
    <row r="11" spans="1:9" ht="34.5">
      <c r="A11" s="55" t="s">
        <v>54</v>
      </c>
      <c r="B11" s="58"/>
      <c r="C11" s="47" t="s">
        <v>55</v>
      </c>
      <c r="D11" s="59" t="s">
        <v>56</v>
      </c>
      <c r="E11" s="49">
        <v>6000</v>
      </c>
      <c r="F11" s="50">
        <v>2000</v>
      </c>
      <c r="G11" s="51">
        <v>2000</v>
      </c>
      <c r="H11" s="49">
        <f>SUM(E11:G11)</f>
        <v>10000</v>
      </c>
      <c r="I11" s="52"/>
    </row>
    <row r="12" spans="1:9" ht="51.75">
      <c r="A12" s="55" t="s">
        <v>57</v>
      </c>
      <c r="B12" s="60" t="s">
        <v>41</v>
      </c>
      <c r="C12" s="47" t="s">
        <v>58</v>
      </c>
      <c r="D12" s="61" t="s">
        <v>59</v>
      </c>
      <c r="E12" s="62"/>
      <c r="F12" s="50"/>
      <c r="G12" s="49">
        <v>15000</v>
      </c>
      <c r="H12" s="49">
        <f>SUM(E12:G12)</f>
        <v>15000</v>
      </c>
      <c r="I12" s="46"/>
    </row>
    <row r="13" spans="1:9" ht="18">
      <c r="A13" s="94" t="s">
        <v>19</v>
      </c>
      <c r="B13" s="94"/>
      <c r="C13" s="94"/>
      <c r="D13" s="94"/>
      <c r="E13" s="94"/>
      <c r="F13" s="94"/>
      <c r="G13" s="94"/>
      <c r="H13" s="63">
        <f>SUM(H5:H12)</f>
        <v>62000</v>
      </c>
      <c r="I13" s="64" t="s">
        <v>5</v>
      </c>
    </row>
    <row r="14" spans="1:9" ht="18">
      <c r="A14" s="95" t="s">
        <v>18</v>
      </c>
      <c r="B14" s="96"/>
      <c r="C14" s="96"/>
      <c r="D14" s="96"/>
      <c r="E14" s="96"/>
      <c r="F14" s="96"/>
      <c r="G14" s="97"/>
      <c r="H14" s="65">
        <f>((H13*100)/H21)</f>
        <v>70.85714285714286</v>
      </c>
      <c r="I14" s="64" t="s">
        <v>20</v>
      </c>
    </row>
    <row r="15" spans="1:9" ht="18">
      <c r="A15" s="37" t="s">
        <v>28</v>
      </c>
      <c r="B15" s="66"/>
      <c r="C15" s="67"/>
      <c r="D15" s="61"/>
      <c r="E15" s="68"/>
      <c r="F15" s="50"/>
      <c r="G15" s="49"/>
      <c r="H15" s="49"/>
      <c r="I15" s="52"/>
    </row>
    <row r="16" spans="1:9" ht="34.5">
      <c r="A16" s="45" t="s">
        <v>60</v>
      </c>
      <c r="B16" s="46" t="s">
        <v>41</v>
      </c>
      <c r="C16" s="47" t="s">
        <v>61</v>
      </c>
      <c r="D16" s="56">
        <v>20699</v>
      </c>
      <c r="E16" s="49"/>
      <c r="F16" s="57"/>
      <c r="G16" s="49">
        <v>20500</v>
      </c>
      <c r="H16" s="49">
        <v>20500</v>
      </c>
      <c r="I16" s="52"/>
    </row>
    <row r="17" spans="1:9" ht="18">
      <c r="A17" s="37" t="s">
        <v>29</v>
      </c>
      <c r="B17" s="46"/>
      <c r="C17" s="67"/>
      <c r="D17" s="69"/>
      <c r="E17" s="57"/>
      <c r="F17" s="49"/>
      <c r="G17" s="49"/>
      <c r="H17" s="49"/>
      <c r="I17" s="52"/>
    </row>
    <row r="18" spans="1:9" ht="17.25">
      <c r="A18" s="45" t="s">
        <v>63</v>
      </c>
      <c r="B18" s="46"/>
      <c r="C18" s="67" t="s">
        <v>62</v>
      </c>
      <c r="D18" s="69" t="s">
        <v>56</v>
      </c>
      <c r="E18" s="57">
        <v>1000</v>
      </c>
      <c r="F18" s="49">
        <v>2000</v>
      </c>
      <c r="G18" s="49">
        <v>2000</v>
      </c>
      <c r="H18" s="49">
        <v>5000</v>
      </c>
      <c r="I18" s="52"/>
    </row>
    <row r="19" spans="1:9" ht="18">
      <c r="A19" s="94" t="s">
        <v>19</v>
      </c>
      <c r="B19" s="94"/>
      <c r="C19" s="94"/>
      <c r="D19" s="94"/>
      <c r="E19" s="94"/>
      <c r="F19" s="94"/>
      <c r="G19" s="94"/>
      <c r="H19" s="63">
        <f>SUM(H16:H18)</f>
        <v>25500</v>
      </c>
      <c r="I19" s="64" t="s">
        <v>5</v>
      </c>
    </row>
    <row r="20" spans="1:9" ht="18">
      <c r="A20" s="94" t="s">
        <v>18</v>
      </c>
      <c r="B20" s="94"/>
      <c r="C20" s="94"/>
      <c r="D20" s="94"/>
      <c r="E20" s="94"/>
      <c r="F20" s="94"/>
      <c r="G20" s="94"/>
      <c r="H20" s="70">
        <f>((H19*100)/H21)</f>
        <v>29.142857142857142</v>
      </c>
      <c r="I20" s="64" t="s">
        <v>20</v>
      </c>
    </row>
    <row r="21" spans="1:9" ht="20.25" customHeight="1">
      <c r="A21" s="71" t="s">
        <v>17</v>
      </c>
      <c r="B21" s="72"/>
      <c r="C21" s="73"/>
      <c r="D21" s="74"/>
      <c r="E21" s="75">
        <f>SUM(E15:E18,E4:E12)</f>
        <v>23000</v>
      </c>
      <c r="F21" s="75">
        <f>SUM(F15:F18,F4:F12)</f>
        <v>25000</v>
      </c>
      <c r="G21" s="75">
        <f>SUM(G15:G18,G4:G12)</f>
        <v>39500</v>
      </c>
      <c r="H21" s="75">
        <f>SUM(E21:G21)</f>
        <v>87500</v>
      </c>
      <c r="I21" s="76"/>
    </row>
  </sheetData>
  <sheetProtection/>
  <mergeCells count="12">
    <mergeCell ref="H2:H3"/>
    <mergeCell ref="I2:I3"/>
    <mergeCell ref="A13:G13"/>
    <mergeCell ref="A14:G14"/>
    <mergeCell ref="A19:G19"/>
    <mergeCell ref="A20:G20"/>
    <mergeCell ref="A1:I1"/>
    <mergeCell ref="A2:A3"/>
    <mergeCell ref="B2:B3"/>
    <mergeCell ref="C2:C3"/>
    <mergeCell ref="D2:D3"/>
    <mergeCell ref="E2:G2"/>
  </mergeCells>
  <printOptions/>
  <pageMargins left="0.4724409448818898" right="0.4330708661417323" top="0.7" bottom="0.39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2014-04-23T09:35:25Z</cp:lastPrinted>
  <dcterms:created xsi:type="dcterms:W3CDTF">2008-08-08T02:34:31Z</dcterms:created>
  <dcterms:modified xsi:type="dcterms:W3CDTF">2014-04-23T09:35:29Z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44JDAMYN4V4F-76-52</vt:lpwstr>
  </property>
  <property fmtid="{D5CDD505-2E9C-101B-9397-08002B2CF9AE}" pid="4" name="_dlc_DocIdItemGu">
    <vt:lpwstr>39ae8ab0-bbf6-4dd8-a609-33ecad6e4933</vt:lpwstr>
  </property>
  <property fmtid="{D5CDD505-2E9C-101B-9397-08002B2CF9AE}" pid="5" name="_dlc_DocIdU">
    <vt:lpwstr>http://portal.nurse.cmu.ac.th/fonoffice/planoffice/_layouts/DocIdRedir.aspx?ID=44JDAMYN4V4F-76-52, 44JDAMYN4V4F-76-52</vt:lpwstr>
  </property>
</Properties>
</file>